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YBU\Desktop\"/>
    </mc:Choice>
  </mc:AlternateContent>
  <bookViews>
    <workbookView xWindow="0" yWindow="1200" windowWidth="28800" windowHeight="13620"/>
  </bookViews>
  <sheets>
    <sheet name="Puantaj Çizelgesi" sheetId="1" r:id="rId1"/>
    <sheet name="Sayfa1" sheetId="9" state="hidden" r:id="rId2"/>
    <sheet name="EĞİTİM-KURS Faaliyet Cet" sheetId="4" r:id="rId3"/>
    <sheet name="SINAV Faaliyet Cet." sheetId="7" r:id="rId4"/>
    <sheet name="Danışmanlık Faaliyet Cet." sheetId="8" r:id="rId5"/>
    <sheet name="TABLO1" sheetId="2" r:id="rId6"/>
    <sheet name="TABLO2" sheetId="3" r:id="rId7"/>
  </sheets>
  <definedNames>
    <definedName name="Görev_Ünvanı_A">TABLO1!$A$2:$B$7</definedName>
    <definedName name="unvan">TABLO1!$A$3:$B$7</definedName>
    <definedName name="unvanlar">TABLO1!$A$2:$B$7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1" l="1"/>
  <c r="F1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14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13" i="1"/>
  <c r="H28" i="1" l="1"/>
  <c r="H27" i="1"/>
  <c r="H26" i="1"/>
  <c r="H25" i="1"/>
  <c r="H24" i="1"/>
  <c r="H23" i="1"/>
  <c r="H22" i="1"/>
  <c r="H21" i="1"/>
  <c r="H20" i="1"/>
  <c r="H19" i="1"/>
  <c r="H18" i="1"/>
  <c r="H17" i="1"/>
  <c r="H14" i="1"/>
  <c r="H13" i="1"/>
  <c r="H15" i="1" l="1"/>
  <c r="H16" i="1" l="1"/>
  <c r="H29" i="1" s="1"/>
  <c r="I13" i="1" s="1"/>
  <c r="I17" i="1" l="1"/>
  <c r="I25" i="1"/>
  <c r="I26" i="1"/>
  <c r="I15" i="1"/>
  <c r="I16" i="1"/>
  <c r="I24" i="1"/>
  <c r="I21" i="1"/>
  <c r="I22" i="1"/>
  <c r="I20" i="1"/>
  <c r="I18" i="1"/>
  <c r="I28" i="1"/>
  <c r="I14" i="1"/>
  <c r="I27" i="1"/>
  <c r="I19" i="1"/>
  <c r="I23" i="1"/>
  <c r="D3" i="2"/>
  <c r="I29" i="1" l="1"/>
  <c r="D7" i="2"/>
  <c r="D8" i="2" s="1"/>
  <c r="D3" i="3"/>
  <c r="D4" i="3"/>
  <c r="D5" i="3"/>
  <c r="D2" i="3"/>
  <c r="D7" i="3" s="1"/>
  <c r="E3" i="3" s="1"/>
  <c r="D4" i="2"/>
  <c r="D5" i="2"/>
  <c r="D6" i="2"/>
  <c r="E7" i="2" l="1"/>
  <c r="F7" i="2" s="1"/>
  <c r="E3" i="2"/>
  <c r="F3" i="2" s="1"/>
  <c r="F3" i="3"/>
  <c r="E2" i="3"/>
  <c r="F2" i="3" s="1"/>
  <c r="E5" i="3"/>
  <c r="F5" i="3" s="1"/>
  <c r="E4" i="3"/>
  <c r="F4" i="3" s="1"/>
  <c r="E5" i="2"/>
  <c r="F5" i="2" s="1"/>
  <c r="E6" i="2"/>
  <c r="F6" i="2" s="1"/>
  <c r="E4" i="2"/>
  <c r="F4" i="2" s="1"/>
</calcChain>
</file>

<file path=xl/sharedStrings.xml><?xml version="1.0" encoding="utf-8"?>
<sst xmlns="http://schemas.openxmlformats.org/spreadsheetml/2006/main" count="154" uniqueCount="90">
  <si>
    <t>Görev Ünvanı(A)</t>
  </si>
  <si>
    <t>Görev Unvan Katsayısı(ek1)</t>
  </si>
  <si>
    <t>B Puanı©</t>
  </si>
  <si>
    <t>Bireysel Net Katkı Puanı (D=BxC)</t>
  </si>
  <si>
    <t>Toplam</t>
  </si>
  <si>
    <t>Brüt Ek ödeme (TL) (F=BXCXE)</t>
  </si>
  <si>
    <t>Faaliyete Katkı Oranı ©</t>
  </si>
  <si>
    <t>Dönem Ek Ödeme Katsayısı (bireysel net katkı puanı/brüt ek ödeme toplamı)€</t>
  </si>
  <si>
    <t>Brüt Ek ödeme Tutarı (TL)</t>
  </si>
  <si>
    <t>Dönem Ek Ödemem Katsayısı (Brüt Ek Ödeme Toplamı/bireysel Net katkı Puanı Toplamı)</t>
  </si>
  <si>
    <t>Bireysel Net Katkı Puanı</t>
  </si>
  <si>
    <t>Brüt Ödeme Tutarı</t>
  </si>
  <si>
    <t>TOPLAM</t>
  </si>
  <si>
    <t xml:space="preserve">Öğr. Gör. </t>
  </si>
  <si>
    <t>Araş. Gör.</t>
  </si>
  <si>
    <t>Dr. Öğr. Üyesi</t>
  </si>
  <si>
    <t>Doçent. Dr.</t>
  </si>
  <si>
    <t>Profesör. Dr.</t>
  </si>
  <si>
    <t xml:space="preserve"> </t>
  </si>
  <si>
    <t>İLGİLİ ÜNİVERSİTE</t>
  </si>
  <si>
    <t xml:space="preserve">FAALİYETİ GERÇEKLEŞTİREN BİRİM </t>
  </si>
  <si>
    <t>FAALİYET ADI</t>
  </si>
  <si>
    <t>İLGİLİ YIL</t>
  </si>
  <si>
    <t>TOPLAM SAAT</t>
  </si>
  <si>
    <t>DAĞITILACAK SAAT</t>
  </si>
  <si>
    <t>Dağıtılacak Katkı Payı</t>
  </si>
  <si>
    <t>Faaliyet Puanı</t>
  </si>
  <si>
    <t>SN (1)</t>
  </si>
  <si>
    <t>Adı Soyadı (2)</t>
  </si>
  <si>
    <t>Projedeki Faaliyeti (4)</t>
  </si>
  <si>
    <t>Test/Çalışma Saati</t>
  </si>
  <si>
    <t>B. Eğitim/Kurs Uygulama Süreci</t>
  </si>
  <si>
    <t>1.Fakülte/Enstitü/Merkez Eğitim-Kurs Koordinatörlüğü</t>
  </si>
  <si>
    <t>1 Saat</t>
  </si>
  <si>
    <t>2.Düzey Belirleme/Teorik, Uygulama veya Eşzamanlı (çevrimiçi senkron)Ders</t>
  </si>
  <si>
    <t>3.Danışmanlık Hizmeti</t>
  </si>
  <si>
    <t>4. Eğitim Planlama</t>
  </si>
  <si>
    <t>5.Eğitim Denetleme</t>
  </si>
  <si>
    <t>6.Ders Materyali Hazırlama</t>
  </si>
  <si>
    <t>7. Eğitim Programı Geliştirme</t>
  </si>
  <si>
    <t>8. Eğitim Programı İnceleme</t>
  </si>
  <si>
    <t>A. Sınav Uygulama Süreci</t>
  </si>
  <si>
    <t>1.Merkez Sınav Koordinatörü</t>
  </si>
  <si>
    <t>2.Merkez Sınav Koordinatör Yardımcılığı</t>
  </si>
  <si>
    <t>3.Sınav Yürütme Komisyon Üyeliği</t>
  </si>
  <si>
    <t>4.Soru Yazımı (Çoktan Seçmeli Soru)</t>
  </si>
  <si>
    <t>1 Soru</t>
  </si>
  <si>
    <t>5.Uzun yanıt gerektiren sorular</t>
  </si>
  <si>
    <t>(Üst düzey bilişsel becerileri gerektiren sorular) ve Cevap Anahtarı Hazırlama (A Tipi Soru)</t>
  </si>
  <si>
    <t>6.Sınırlı Yanıt Soruları (50-100 Kelimelik Açıklamalı, Basit İşlem Becerisi Gerektiren Sorular) ve Cevap</t>
  </si>
  <si>
    <t>Anahtarı Hazırlama (B Tipi Soru)</t>
  </si>
  <si>
    <t>7.Kısa Yanıtlı Sorular</t>
  </si>
  <si>
    <t>(Tek kelimelik/Cümlelik Tanım Sorusu) ve Cevap Anahtarı Hazırlama (C Tipi Soru)</t>
  </si>
  <si>
    <t>8.A Tipi Soru Değerlendirme</t>
  </si>
  <si>
    <t>9.B Tipi Soru Değerlendirme</t>
  </si>
  <si>
    <t>10.C Tipi Soru Değerlendirme</t>
  </si>
  <si>
    <t>11.Bilimsel Değerlendirme</t>
  </si>
  <si>
    <t>12.Teknik Değerlendirme</t>
  </si>
  <si>
    <t>1 soru</t>
  </si>
  <si>
    <t>13.Soru Düzenleme (Mizanpaj)</t>
  </si>
  <si>
    <t>14.Sınav Değerlendirmesi</t>
  </si>
  <si>
    <t>(Çoktan Seçmeli Sorulardan Oluşan Sınavlar)</t>
  </si>
  <si>
    <t>15.Sınavlarda Bina Sınav Sorumlusu</t>
  </si>
  <si>
    <t>16.Sınavlarda Bina Sınav Sorumlusu Yardımcısı</t>
  </si>
  <si>
    <t>17.Sınavlarda Gözetmenlik</t>
  </si>
  <si>
    <t>18.Sınavlarda Yedek Gözetmenlik</t>
  </si>
  <si>
    <t>19.Sınavlarda Salon Başkanı</t>
  </si>
  <si>
    <t>20.Sınavlarda Bina Yöneticisi</t>
  </si>
  <si>
    <t>21.Uluslararası Sınavlarda Kurum Temsilcisi</t>
  </si>
  <si>
    <t>22.Uluslararası Sınavlarda Sınav Koordinatörü</t>
  </si>
  <si>
    <t>23.Uluslararası Sınavlarda Sınav Koordinatör Yardımcılığı</t>
  </si>
  <si>
    <t>C. Danışmanlık Uygulama Süreci</t>
  </si>
  <si>
    <t>1.Bilimsel veya Teknik Danışmanlık Hizmeti</t>
  </si>
  <si>
    <t>1Saat</t>
  </si>
  <si>
    <t>T.C.
ANKARA YILDIRIM BEYAZIT ÜNİVERSİTESİ 
Döner Sermaye İşletme Müdürlüğü</t>
  </si>
  <si>
    <t>Görev Ünvan Katsayısı</t>
  </si>
  <si>
    <t>Ünvanı (3)</t>
  </si>
  <si>
    <t>PROJE YÜRTÜCÜSÜ</t>
  </si>
  <si>
    <t xml:space="preserve">Adı Soyadı </t>
  </si>
  <si>
    <t>Ünvanı</t>
  </si>
  <si>
    <t xml:space="preserve">İmza </t>
  </si>
  <si>
    <t>Tarih</t>
  </si>
  <si>
    <t>T.C. ANKARA YILDIRIM BEYAZIT ÜNİVERSİTESİ</t>
  </si>
  <si>
    <r>
      <t>EĞİTİM, KURS, SINAV ve DANIŞMANLIK PUANTAJ HESAPLAMA ÇİZELGESİ
(</t>
    </r>
    <r>
      <rPr>
        <sz val="8"/>
        <rFont val="Times New Roman"/>
        <family val="1"/>
        <charset val="162"/>
      </rPr>
      <t>T.C. ANKARA YILDIRIM BEYAZIT ÜNİVERSİTESİ DÖNER SERMAYE İŞLETME MÜDÜRLÜĞÜ EK ÖDEME DAĞITILMASINDA UYGULANACAK USUL VE ESASLARI)</t>
    </r>
  </si>
  <si>
    <t>5.Uzun yanıt gerektiren sorular (Üst düzey bilişsel becerileri gerektiren sorular) ve Cevap Anahtarı Hazırlama (A Tipi Soru)</t>
  </si>
  <si>
    <t>6.Sınırlı Yanıt Soruları (50-100 Kelimelik Açıklamalı, Basit İşlem Becerisi Gerektiren Sorular) ve Cevap Anahtarı Hazırlama (B Tipi Soru)</t>
  </si>
  <si>
    <t>7.Kısa Yanıtlı Sorular (Tek kelimelik/Cümlelik Tanım Sorusu) ve Cevap Anahtarı Hazırlama (C Tipi Soru)</t>
  </si>
  <si>
    <t>14.Sınav Değerlendirmesi (Çoktan Seçmeli Sorulardan Oluşan Sınavlar)</t>
  </si>
  <si>
    <t>…………………………….. Eğitim/Kurs/Sınav/Danışmanlık Ödemesi</t>
  </si>
  <si>
    <t>………………………………………..Fakültesi/Merkezi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</si>
</sst>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[$₺-41F]#,##0.00"/>
  </numFmts>
  <fonts count="1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6"/>
      <name val="Times New Roman"/>
      <family val="1"/>
      <charset val="162"/>
    </font>
    <font>
      <sz val="12"/>
      <name val="Times New Roman"/>
      <family val="1"/>
      <charset val="162"/>
    </font>
    <font>
      <sz val="8"/>
      <name val="Times New Roman"/>
      <family val="1"/>
      <charset val="162"/>
    </font>
    <font>
      <b/>
      <sz val="10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/>
    <xf numFmtId="44" fontId="0" fillId="0" borderId="0" xfId="0" applyNumberFormat="1"/>
    <xf numFmtId="44" fontId="0" fillId="2" borderId="0" xfId="2" applyFont="1" applyFill="1"/>
    <xf numFmtId="0" fontId="0" fillId="0" borderId="1" xfId="0" applyFill="1" applyBorder="1"/>
    <xf numFmtId="44" fontId="0" fillId="0" borderId="1" xfId="0" applyNumberFormat="1" applyBorder="1"/>
    <xf numFmtId="0" fontId="2" fillId="5" borderId="1" xfId="0" applyFont="1" applyFill="1" applyBorder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6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6" borderId="1" xfId="0" applyFont="1" applyFill="1" applyBorder="1" applyAlignment="1">
      <alignment vertical="center" wrapText="1"/>
    </xf>
    <xf numFmtId="44" fontId="4" fillId="0" borderId="0" xfId="0" applyNumberFormat="1" applyFont="1"/>
    <xf numFmtId="0" fontId="9" fillId="0" borderId="6" xfId="0" applyFont="1" applyBorder="1" applyAlignment="1">
      <alignment horizontal="left" vertical="center" wrapText="1" indent="3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 indent="3"/>
    </xf>
    <xf numFmtId="0" fontId="9" fillId="0" borderId="6" xfId="0" applyFont="1" applyBorder="1" applyAlignment="1">
      <alignment horizontal="left" vertical="center" wrapText="1" indent="4"/>
    </xf>
    <xf numFmtId="0" fontId="9" fillId="0" borderId="0" xfId="0" applyFont="1"/>
    <xf numFmtId="0" fontId="9" fillId="0" borderId="2" xfId="0" applyFont="1" applyBorder="1" applyAlignment="1">
      <alignment horizontal="left" vertical="center" wrapText="1" indent="3"/>
    </xf>
    <xf numFmtId="0" fontId="9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5" borderId="0" xfId="0" applyFont="1" applyFill="1" applyBorder="1" applyAlignment="1">
      <alignment horizontal="left" vertical="center"/>
    </xf>
    <xf numFmtId="0" fontId="4" fillId="0" borderId="11" xfId="0" applyFont="1" applyBorder="1"/>
    <xf numFmtId="0" fontId="6" fillId="5" borderId="12" xfId="0" applyFont="1" applyFill="1" applyBorder="1" applyAlignment="1">
      <alignment vertical="center"/>
    </xf>
    <xf numFmtId="0" fontId="4" fillId="0" borderId="14" xfId="0" applyFont="1" applyBorder="1"/>
    <xf numFmtId="0" fontId="3" fillId="5" borderId="15" xfId="0" applyFont="1" applyFill="1" applyBorder="1" applyAlignment="1">
      <alignment horizontal="left" vertical="center"/>
    </xf>
    <xf numFmtId="0" fontId="4" fillId="0" borderId="16" xfId="0" applyFont="1" applyBorder="1"/>
    <xf numFmtId="0" fontId="6" fillId="5" borderId="17" xfId="0" applyFont="1" applyFill="1" applyBorder="1" applyAlignment="1">
      <alignment vertical="center"/>
    </xf>
    <xf numFmtId="44" fontId="3" fillId="5" borderId="17" xfId="2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164" fontId="4" fillId="0" borderId="20" xfId="0" applyNumberFormat="1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/>
    </xf>
    <xf numFmtId="43" fontId="4" fillId="0" borderId="23" xfId="1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43" fontId="13" fillId="4" borderId="26" xfId="1" applyFont="1" applyFill="1" applyBorder="1" applyAlignment="1">
      <alignment vertical="center"/>
    </xf>
    <xf numFmtId="0" fontId="7" fillId="6" borderId="0" xfId="0" applyFont="1" applyFill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10" fillId="6" borderId="19" xfId="0" applyFont="1" applyFill="1" applyBorder="1" applyAlignment="1" applyProtection="1">
      <alignment horizontal="center" vertical="center" wrapText="1"/>
    </xf>
    <xf numFmtId="0" fontId="10" fillId="6" borderId="20" xfId="0" applyFont="1" applyFill="1" applyBorder="1" applyAlignment="1" applyProtection="1">
      <alignment horizontal="center" vertical="center" wrapText="1"/>
    </xf>
    <xf numFmtId="0" fontId="10" fillId="6" borderId="21" xfId="0" applyFont="1" applyFill="1" applyBorder="1" applyAlignment="1" applyProtection="1">
      <alignment horizontal="center" vertical="center" wrapText="1"/>
    </xf>
    <xf numFmtId="0" fontId="10" fillId="6" borderId="22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0" fontId="10" fillId="6" borderId="23" xfId="0" applyFont="1" applyFill="1" applyBorder="1" applyAlignment="1" applyProtection="1">
      <alignment horizontal="center" vertical="center" wrapText="1"/>
    </xf>
    <xf numFmtId="0" fontId="10" fillId="6" borderId="27" xfId="0" applyFont="1" applyFill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vertical="center" wrapText="1"/>
    </xf>
    <xf numFmtId="0" fontId="10" fillId="6" borderId="28" xfId="0" applyFont="1" applyFill="1" applyBorder="1" applyAlignment="1" applyProtection="1">
      <alignment horizontal="center" vertical="center" wrapText="1"/>
    </xf>
    <xf numFmtId="0" fontId="11" fillId="6" borderId="29" xfId="0" applyFont="1" applyFill="1" applyBorder="1" applyAlignment="1" applyProtection="1">
      <alignment horizontal="center" vertical="center" wrapText="1"/>
    </xf>
    <xf numFmtId="0" fontId="11" fillId="6" borderId="30" xfId="0" applyFont="1" applyFill="1" applyBorder="1" applyAlignment="1" applyProtection="1">
      <alignment horizontal="center" vertical="center" wrapText="1"/>
    </xf>
    <xf numFmtId="0" fontId="11" fillId="6" borderId="31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 indent="3"/>
    </xf>
    <xf numFmtId="0" fontId="8" fillId="0" borderId="4" xfId="0" applyFont="1" applyBorder="1" applyAlignment="1">
      <alignment horizontal="left" vertical="center" wrapText="1" indent="3"/>
    </xf>
    <xf numFmtId="0" fontId="8" fillId="0" borderId="5" xfId="0" applyFont="1" applyBorder="1" applyAlignment="1">
      <alignment horizontal="left" vertical="center" wrapText="1" indent="3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</cellXfs>
  <cellStyles count="3">
    <cellStyle name="Normal" xfId="0" builtinId="0"/>
    <cellStyle name="ParaBirimi" xfId="2" builtinId="4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62605</xdr:colOff>
      <xdr:row>0</xdr:row>
      <xdr:rowOff>33616</xdr:rowOff>
    </xdr:from>
    <xdr:ext cx="1175645" cy="1109384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05" y="33616"/>
          <a:ext cx="1175645" cy="11093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85" zoomScaleNormal="85" workbookViewId="0">
      <selection sqref="A1:I3"/>
    </sheetView>
  </sheetViews>
  <sheetFormatPr defaultRowHeight="12.75" x14ac:dyDescent="0.2"/>
  <cols>
    <col min="1" max="1" width="3.42578125" style="10" bestFit="1" customWidth="1"/>
    <col min="2" max="2" width="31.28515625" style="10" customWidth="1"/>
    <col min="3" max="3" width="12.7109375" style="10" bestFit="1" customWidth="1"/>
    <col min="4" max="4" width="19" style="10" customWidth="1"/>
    <col min="5" max="5" width="12.7109375" style="10" customWidth="1"/>
    <col min="6" max="6" width="11" style="10" bestFit="1" customWidth="1"/>
    <col min="7" max="7" width="11.42578125" style="10" bestFit="1" customWidth="1"/>
    <col min="8" max="8" width="10.28515625" style="10" bestFit="1" customWidth="1"/>
    <col min="9" max="9" width="14.5703125" style="10" bestFit="1" customWidth="1"/>
    <col min="10" max="10" width="12" style="10" bestFit="1" customWidth="1"/>
    <col min="11" max="16384" width="9.140625" style="10"/>
  </cols>
  <sheetData>
    <row r="1" spans="1:10" s="26" customFormat="1" ht="15" customHeight="1" x14ac:dyDescent="0.25">
      <c r="A1" s="54" t="s">
        <v>74</v>
      </c>
      <c r="B1" s="55"/>
      <c r="C1" s="55"/>
      <c r="D1" s="55"/>
      <c r="E1" s="55"/>
      <c r="F1" s="55"/>
      <c r="G1" s="55"/>
      <c r="H1" s="55"/>
      <c r="I1" s="56"/>
    </row>
    <row r="2" spans="1:10" s="26" customFormat="1" ht="33" customHeight="1" x14ac:dyDescent="0.25">
      <c r="A2" s="57"/>
      <c r="B2" s="58"/>
      <c r="C2" s="58"/>
      <c r="D2" s="58"/>
      <c r="E2" s="58"/>
      <c r="F2" s="58"/>
      <c r="G2" s="58"/>
      <c r="H2" s="58"/>
      <c r="I2" s="59"/>
    </row>
    <row r="3" spans="1:10" s="26" customFormat="1" ht="45" customHeight="1" x14ac:dyDescent="0.25">
      <c r="A3" s="60"/>
      <c r="B3" s="61"/>
      <c r="C3" s="61"/>
      <c r="D3" s="61"/>
      <c r="E3" s="61"/>
      <c r="F3" s="61"/>
      <c r="G3" s="61"/>
      <c r="H3" s="61"/>
      <c r="I3" s="62"/>
    </row>
    <row r="4" spans="1:10" s="26" customFormat="1" ht="78.75" customHeight="1" thickBot="1" x14ac:dyDescent="0.3">
      <c r="A4" s="63" t="s">
        <v>83</v>
      </c>
      <c r="B4" s="64"/>
      <c r="C4" s="64"/>
      <c r="D4" s="64"/>
      <c r="E4" s="64"/>
      <c r="F4" s="64"/>
      <c r="G4" s="64"/>
      <c r="H4" s="64"/>
      <c r="I4" s="65"/>
    </row>
    <row r="5" spans="1:10" ht="25.5" customHeight="1" x14ac:dyDescent="0.2">
      <c r="A5" s="28"/>
      <c r="B5" s="29" t="s">
        <v>19</v>
      </c>
      <c r="C5" s="50" t="s">
        <v>82</v>
      </c>
      <c r="D5" s="50"/>
      <c r="E5" s="50"/>
      <c r="F5" s="50"/>
      <c r="G5" s="50"/>
      <c r="H5" s="50"/>
      <c r="I5" s="51"/>
    </row>
    <row r="6" spans="1:10" ht="24" customHeight="1" x14ac:dyDescent="0.2">
      <c r="A6" s="30"/>
      <c r="B6" s="11" t="s">
        <v>20</v>
      </c>
      <c r="C6" s="52" t="s">
        <v>89</v>
      </c>
      <c r="D6" s="52"/>
      <c r="E6" s="52"/>
      <c r="F6" s="52"/>
      <c r="G6" s="52"/>
      <c r="H6" s="52"/>
      <c r="I6" s="53"/>
    </row>
    <row r="7" spans="1:10" ht="30.75" customHeight="1" x14ac:dyDescent="0.2">
      <c r="A7" s="30"/>
      <c r="B7" s="12" t="s">
        <v>21</v>
      </c>
      <c r="C7" s="46" t="s">
        <v>88</v>
      </c>
      <c r="D7" s="46"/>
      <c r="E7" s="46"/>
      <c r="F7" s="46"/>
      <c r="G7" s="46"/>
      <c r="H7" s="46"/>
      <c r="I7" s="47"/>
    </row>
    <row r="8" spans="1:10" ht="17.25" customHeight="1" x14ac:dyDescent="0.2">
      <c r="A8" s="30"/>
      <c r="B8" s="11" t="s">
        <v>22</v>
      </c>
      <c r="C8" s="48">
        <v>2026</v>
      </c>
      <c r="D8" s="48"/>
      <c r="E8" s="48"/>
      <c r="F8" s="48"/>
      <c r="G8" s="48"/>
      <c r="H8" s="48"/>
      <c r="I8" s="49"/>
    </row>
    <row r="9" spans="1:10" ht="17.25" customHeight="1" x14ac:dyDescent="0.2">
      <c r="A9" s="30"/>
      <c r="B9" s="11" t="s">
        <v>23</v>
      </c>
      <c r="C9" s="27">
        <v>1</v>
      </c>
      <c r="D9" s="27"/>
      <c r="E9" s="27"/>
      <c r="F9" s="27"/>
      <c r="G9" s="27"/>
      <c r="H9" s="27"/>
      <c r="I9" s="31"/>
    </row>
    <row r="10" spans="1:10" ht="17.25" customHeight="1" x14ac:dyDescent="0.2">
      <c r="A10" s="30"/>
      <c r="B10" s="11" t="s">
        <v>24</v>
      </c>
      <c r="C10" s="27">
        <v>1</v>
      </c>
      <c r="D10" s="27"/>
      <c r="E10" s="27"/>
      <c r="F10" s="27"/>
      <c r="G10" s="27"/>
      <c r="H10" s="27"/>
      <c r="I10" s="31"/>
    </row>
    <row r="11" spans="1:10" ht="17.25" customHeight="1" thickBot="1" x14ac:dyDescent="0.25">
      <c r="A11" s="32"/>
      <c r="B11" s="33" t="s">
        <v>25</v>
      </c>
      <c r="C11" s="34">
        <v>1000</v>
      </c>
      <c r="D11" s="34"/>
      <c r="E11" s="34"/>
      <c r="F11" s="35"/>
      <c r="G11" s="35"/>
      <c r="H11" s="35"/>
      <c r="I11" s="36"/>
    </row>
    <row r="12" spans="1:10" ht="35.25" customHeight="1" x14ac:dyDescent="0.2">
      <c r="A12" s="37" t="s">
        <v>27</v>
      </c>
      <c r="B12" s="38" t="s">
        <v>28</v>
      </c>
      <c r="C12" s="39" t="s">
        <v>76</v>
      </c>
      <c r="D12" s="39" t="s">
        <v>29</v>
      </c>
      <c r="E12" s="38" t="s">
        <v>26</v>
      </c>
      <c r="F12" s="38" t="s">
        <v>75</v>
      </c>
      <c r="G12" s="38" t="s">
        <v>30</v>
      </c>
      <c r="H12" s="38" t="s">
        <v>10</v>
      </c>
      <c r="I12" s="40" t="s">
        <v>11</v>
      </c>
      <c r="J12" s="9"/>
    </row>
    <row r="13" spans="1:10" ht="16.5" customHeight="1" x14ac:dyDescent="0.2">
      <c r="A13" s="41">
        <v>1</v>
      </c>
      <c r="B13" s="8"/>
      <c r="C13" s="16"/>
      <c r="D13" s="17"/>
      <c r="E13" s="15" t="str">
        <f>IFERROR(VLOOKUP(D13, Sayfa1!$A$1:$B$32, 2, 0), "")</f>
        <v/>
      </c>
      <c r="F13" s="13">
        <f t="shared" ref="F13:F28" si="0">IFERROR(VLOOKUP(C13,unvanlar,2,FALSE), 0)</f>
        <v>0</v>
      </c>
      <c r="G13" s="14">
        <v>1</v>
      </c>
      <c r="H13" s="13" t="str">
        <f>IFERROR(G13*E13*F13,"")</f>
        <v/>
      </c>
      <c r="I13" s="42" t="str">
        <f>IFERROR(ROUNDUP((C$11*C$10/C$9)*H13/H$29,2), "")</f>
        <v/>
      </c>
      <c r="J13" s="18"/>
    </row>
    <row r="14" spans="1:10" ht="16.5" customHeight="1" x14ac:dyDescent="0.2">
      <c r="A14" s="41">
        <v>2</v>
      </c>
      <c r="B14" s="8"/>
      <c r="C14" s="16"/>
      <c r="D14" s="17"/>
      <c r="E14" s="15" t="str">
        <f>IFERROR(VLOOKUP(D14, Sayfa1!$A$1:$B$32, 2, 0), "")</f>
        <v/>
      </c>
      <c r="F14" s="13">
        <f t="shared" si="0"/>
        <v>0</v>
      </c>
      <c r="G14" s="14">
        <v>0</v>
      </c>
      <c r="H14" s="13" t="str">
        <f t="shared" ref="H14:H28" si="1">IFERROR(G14*E14*F14,"")</f>
        <v/>
      </c>
      <c r="I14" s="42" t="str">
        <f t="shared" ref="I14:I28" si="2">IFERROR(ROUNDUP((C$11*C$10/C$9)*H14/H$29,2), "")</f>
        <v/>
      </c>
      <c r="J14" s="18"/>
    </row>
    <row r="15" spans="1:10" ht="16.5" customHeight="1" x14ac:dyDescent="0.2">
      <c r="A15" s="41">
        <v>3</v>
      </c>
      <c r="B15" s="8"/>
      <c r="C15" s="16"/>
      <c r="D15" s="17"/>
      <c r="E15" s="15" t="str">
        <f>IFERROR(VLOOKUP(D15, Sayfa1!$A$1:$B$32, 2, 0), "")</f>
        <v/>
      </c>
      <c r="F15" s="13">
        <f t="shared" si="0"/>
        <v>0</v>
      </c>
      <c r="G15" s="14">
        <v>0</v>
      </c>
      <c r="H15" s="13" t="str">
        <f t="shared" si="1"/>
        <v/>
      </c>
      <c r="I15" s="42" t="str">
        <f t="shared" si="2"/>
        <v/>
      </c>
      <c r="J15" s="18"/>
    </row>
    <row r="16" spans="1:10" ht="16.5" customHeight="1" x14ac:dyDescent="0.2">
      <c r="A16" s="41">
        <v>4</v>
      </c>
      <c r="B16" s="8"/>
      <c r="C16" s="16"/>
      <c r="D16" s="17"/>
      <c r="E16" s="15" t="str">
        <f>IFERROR(VLOOKUP(D16, Sayfa1!$A$1:$B$32, 2, 0), "")</f>
        <v/>
      </c>
      <c r="F16" s="13">
        <f t="shared" si="0"/>
        <v>0</v>
      </c>
      <c r="G16" s="14">
        <v>0</v>
      </c>
      <c r="H16" s="13" t="str">
        <f t="shared" si="1"/>
        <v/>
      </c>
      <c r="I16" s="42" t="str">
        <f t="shared" si="2"/>
        <v/>
      </c>
      <c r="J16" s="18"/>
    </row>
    <row r="17" spans="1:10" ht="16.5" customHeight="1" x14ac:dyDescent="0.2">
      <c r="A17" s="41">
        <v>5</v>
      </c>
      <c r="B17" s="8"/>
      <c r="C17" s="16"/>
      <c r="D17" s="17"/>
      <c r="E17" s="15" t="str">
        <f>IFERROR(VLOOKUP(D17, Sayfa1!$A$1:$B$32, 2, 0), "")</f>
        <v/>
      </c>
      <c r="F17" s="13">
        <f t="shared" si="0"/>
        <v>0</v>
      </c>
      <c r="G17" s="14">
        <v>0</v>
      </c>
      <c r="H17" s="13" t="str">
        <f t="shared" si="1"/>
        <v/>
      </c>
      <c r="I17" s="42" t="str">
        <f t="shared" si="2"/>
        <v/>
      </c>
      <c r="J17" s="18"/>
    </row>
    <row r="18" spans="1:10" ht="16.5" customHeight="1" x14ac:dyDescent="0.2">
      <c r="A18" s="41">
        <v>6</v>
      </c>
      <c r="B18" s="8"/>
      <c r="C18" s="16"/>
      <c r="D18" s="17"/>
      <c r="E18" s="15" t="str">
        <f>IFERROR(VLOOKUP(D18, Sayfa1!$A$1:$B$32, 2, 0), "")</f>
        <v/>
      </c>
      <c r="F18" s="13">
        <f t="shared" si="0"/>
        <v>0</v>
      </c>
      <c r="G18" s="14">
        <v>0</v>
      </c>
      <c r="H18" s="13" t="str">
        <f t="shared" si="1"/>
        <v/>
      </c>
      <c r="I18" s="42" t="str">
        <f t="shared" si="2"/>
        <v/>
      </c>
      <c r="J18" s="18"/>
    </row>
    <row r="19" spans="1:10" ht="16.5" customHeight="1" x14ac:dyDescent="0.2">
      <c r="A19" s="41">
        <v>7</v>
      </c>
      <c r="B19" s="8"/>
      <c r="C19" s="16"/>
      <c r="D19" s="17"/>
      <c r="E19" s="15" t="str">
        <f>IFERROR(VLOOKUP(D19, Sayfa1!$A$1:$B$32, 2, 0), "")</f>
        <v/>
      </c>
      <c r="F19" s="13">
        <f t="shared" si="0"/>
        <v>0</v>
      </c>
      <c r="G19" s="14">
        <v>0</v>
      </c>
      <c r="H19" s="13" t="str">
        <f t="shared" si="1"/>
        <v/>
      </c>
      <c r="I19" s="42" t="str">
        <f t="shared" si="2"/>
        <v/>
      </c>
      <c r="J19" s="18"/>
    </row>
    <row r="20" spans="1:10" ht="16.5" customHeight="1" x14ac:dyDescent="0.2">
      <c r="A20" s="41">
        <v>8</v>
      </c>
      <c r="B20" s="8"/>
      <c r="C20" s="16"/>
      <c r="D20" s="17"/>
      <c r="E20" s="15" t="str">
        <f>IFERROR(VLOOKUP(D20, Sayfa1!$A$1:$B$32, 2, 0), "")</f>
        <v/>
      </c>
      <c r="F20" s="13">
        <f t="shared" si="0"/>
        <v>0</v>
      </c>
      <c r="G20" s="14">
        <v>0</v>
      </c>
      <c r="H20" s="13" t="str">
        <f t="shared" si="1"/>
        <v/>
      </c>
      <c r="I20" s="42" t="str">
        <f t="shared" si="2"/>
        <v/>
      </c>
      <c r="J20" s="18"/>
    </row>
    <row r="21" spans="1:10" ht="16.5" customHeight="1" x14ac:dyDescent="0.2">
      <c r="A21" s="41">
        <v>9</v>
      </c>
      <c r="B21" s="8"/>
      <c r="C21" s="16"/>
      <c r="D21" s="17"/>
      <c r="E21" s="15" t="str">
        <f>IFERROR(VLOOKUP(D21, Sayfa1!$A$1:$B$32, 2, 0), "")</f>
        <v/>
      </c>
      <c r="F21" s="13">
        <f t="shared" si="0"/>
        <v>0</v>
      </c>
      <c r="G21" s="14">
        <v>0</v>
      </c>
      <c r="H21" s="13" t="str">
        <f t="shared" si="1"/>
        <v/>
      </c>
      <c r="I21" s="42" t="str">
        <f t="shared" si="2"/>
        <v/>
      </c>
      <c r="J21" s="18"/>
    </row>
    <row r="22" spans="1:10" ht="16.5" customHeight="1" x14ac:dyDescent="0.2">
      <c r="A22" s="41">
        <v>10</v>
      </c>
      <c r="B22" s="8"/>
      <c r="C22" s="16"/>
      <c r="D22" s="17"/>
      <c r="E22" s="15" t="str">
        <f>IFERROR(VLOOKUP(D22, Sayfa1!$A$1:$B$32, 2, 0), "")</f>
        <v/>
      </c>
      <c r="F22" s="13">
        <f t="shared" si="0"/>
        <v>0</v>
      </c>
      <c r="G22" s="14">
        <v>0</v>
      </c>
      <c r="H22" s="13" t="str">
        <f t="shared" si="1"/>
        <v/>
      </c>
      <c r="I22" s="42" t="str">
        <f t="shared" si="2"/>
        <v/>
      </c>
      <c r="J22" s="18"/>
    </row>
    <row r="23" spans="1:10" ht="16.5" customHeight="1" x14ac:dyDescent="0.2">
      <c r="A23" s="41">
        <v>11</v>
      </c>
      <c r="B23" s="8"/>
      <c r="C23" s="16"/>
      <c r="D23" s="17"/>
      <c r="E23" s="15" t="str">
        <f>IFERROR(VLOOKUP(D23, Sayfa1!$A$1:$B$32, 2, 0), "")</f>
        <v/>
      </c>
      <c r="F23" s="13">
        <f t="shared" si="0"/>
        <v>0</v>
      </c>
      <c r="G23" s="14">
        <v>0</v>
      </c>
      <c r="H23" s="13" t="str">
        <f t="shared" si="1"/>
        <v/>
      </c>
      <c r="I23" s="42" t="str">
        <f t="shared" si="2"/>
        <v/>
      </c>
      <c r="J23" s="18"/>
    </row>
    <row r="24" spans="1:10" ht="16.5" customHeight="1" x14ac:dyDescent="0.2">
      <c r="A24" s="41">
        <v>12</v>
      </c>
      <c r="B24" s="8"/>
      <c r="C24" s="16"/>
      <c r="D24" s="17"/>
      <c r="E24" s="15" t="str">
        <f>IFERROR(VLOOKUP(D24, Sayfa1!$A$1:$B$32, 2, 0), "")</f>
        <v/>
      </c>
      <c r="F24" s="13">
        <f t="shared" si="0"/>
        <v>0</v>
      </c>
      <c r="G24" s="14">
        <v>0</v>
      </c>
      <c r="H24" s="13" t="str">
        <f t="shared" si="1"/>
        <v/>
      </c>
      <c r="I24" s="42" t="str">
        <f t="shared" si="2"/>
        <v/>
      </c>
      <c r="J24" s="18"/>
    </row>
    <row r="25" spans="1:10" ht="16.5" customHeight="1" x14ac:dyDescent="0.2">
      <c r="A25" s="41">
        <v>13</v>
      </c>
      <c r="B25" s="8"/>
      <c r="C25" s="16"/>
      <c r="D25" s="17"/>
      <c r="E25" s="15" t="str">
        <f>IFERROR(VLOOKUP(D25, Sayfa1!$A$1:$B$32, 2, 0), "")</f>
        <v/>
      </c>
      <c r="F25" s="13">
        <f t="shared" si="0"/>
        <v>0</v>
      </c>
      <c r="G25" s="14">
        <v>0</v>
      </c>
      <c r="H25" s="13" t="str">
        <f t="shared" si="1"/>
        <v/>
      </c>
      <c r="I25" s="42" t="str">
        <f t="shared" si="2"/>
        <v/>
      </c>
      <c r="J25" s="18"/>
    </row>
    <row r="26" spans="1:10" ht="16.5" customHeight="1" x14ac:dyDescent="0.2">
      <c r="A26" s="41">
        <v>14</v>
      </c>
      <c r="B26" s="8"/>
      <c r="C26" s="16"/>
      <c r="D26" s="17"/>
      <c r="E26" s="15" t="str">
        <f>IFERROR(VLOOKUP(D26, Sayfa1!$A$1:$B$32, 2, 0), "")</f>
        <v/>
      </c>
      <c r="F26" s="13">
        <f t="shared" si="0"/>
        <v>0</v>
      </c>
      <c r="G26" s="14">
        <v>0</v>
      </c>
      <c r="H26" s="13" t="str">
        <f t="shared" si="1"/>
        <v/>
      </c>
      <c r="I26" s="42" t="str">
        <f t="shared" si="2"/>
        <v/>
      </c>
      <c r="J26" s="18"/>
    </row>
    <row r="27" spans="1:10" ht="16.5" customHeight="1" x14ac:dyDescent="0.2">
      <c r="A27" s="41">
        <v>15</v>
      </c>
      <c r="B27" s="8"/>
      <c r="C27" s="16"/>
      <c r="D27" s="17"/>
      <c r="E27" s="15" t="str">
        <f>IFERROR(VLOOKUP(D27, Sayfa1!$A$1:$B$32, 2, 0), "")</f>
        <v/>
      </c>
      <c r="F27" s="13">
        <f t="shared" si="0"/>
        <v>0</v>
      </c>
      <c r="G27" s="14">
        <v>0</v>
      </c>
      <c r="H27" s="13" t="str">
        <f t="shared" si="1"/>
        <v/>
      </c>
      <c r="I27" s="42" t="str">
        <f t="shared" si="2"/>
        <v/>
      </c>
      <c r="J27" s="18"/>
    </row>
    <row r="28" spans="1:10" ht="16.5" customHeight="1" x14ac:dyDescent="0.2">
      <c r="A28" s="41">
        <v>16</v>
      </c>
      <c r="B28" s="8"/>
      <c r="C28" s="16"/>
      <c r="D28" s="17"/>
      <c r="E28" s="15" t="str">
        <f>IFERROR(VLOOKUP(D28, Sayfa1!$A$1:$B$32, 2, 0), "")</f>
        <v/>
      </c>
      <c r="F28" s="13">
        <f t="shared" si="0"/>
        <v>0</v>
      </c>
      <c r="G28" s="14">
        <v>0</v>
      </c>
      <c r="H28" s="13" t="str">
        <f t="shared" si="1"/>
        <v/>
      </c>
      <c r="I28" s="42" t="str">
        <f t="shared" si="2"/>
        <v/>
      </c>
      <c r="J28" s="18"/>
    </row>
    <row r="29" spans="1:10" ht="26.25" customHeight="1" thickBot="1" x14ac:dyDescent="0.25">
      <c r="A29" s="67" t="s">
        <v>12</v>
      </c>
      <c r="B29" s="68"/>
      <c r="C29" s="68"/>
      <c r="D29" s="68"/>
      <c r="E29" s="68"/>
      <c r="F29" s="68"/>
      <c r="G29" s="43">
        <f>SUM(G13:G28)</f>
        <v>1</v>
      </c>
      <c r="H29" s="44">
        <f>SUM(H13:H28)</f>
        <v>0</v>
      </c>
      <c r="I29" s="45">
        <f>SUM(I13:I28)</f>
        <v>0</v>
      </c>
    </row>
    <row r="34" spans="7:9" x14ac:dyDescent="0.2">
      <c r="H34" s="66" t="s">
        <v>77</v>
      </c>
      <c r="I34" s="66"/>
    </row>
    <row r="36" spans="7:9" x14ac:dyDescent="0.2">
      <c r="G36" s="10" t="s">
        <v>78</v>
      </c>
      <c r="H36" s="66"/>
      <c r="I36" s="66"/>
    </row>
    <row r="37" spans="7:9" x14ac:dyDescent="0.2">
      <c r="G37" s="10" t="s">
        <v>79</v>
      </c>
      <c r="H37" s="66"/>
      <c r="I37" s="66"/>
    </row>
    <row r="38" spans="7:9" x14ac:dyDescent="0.2">
      <c r="G38" s="10" t="s">
        <v>80</v>
      </c>
      <c r="H38" s="66"/>
      <c r="I38" s="66"/>
    </row>
    <row r="39" spans="7:9" x14ac:dyDescent="0.2">
      <c r="G39" s="10" t="s">
        <v>81</v>
      </c>
    </row>
  </sheetData>
  <mergeCells count="11">
    <mergeCell ref="H34:I34"/>
    <mergeCell ref="H36:I36"/>
    <mergeCell ref="H37:I37"/>
    <mergeCell ref="H38:I38"/>
    <mergeCell ref="A29:F29"/>
    <mergeCell ref="C7:I7"/>
    <mergeCell ref="C8:I8"/>
    <mergeCell ref="C5:I5"/>
    <mergeCell ref="C6:I6"/>
    <mergeCell ref="A1:I3"/>
    <mergeCell ref="A4:I4"/>
  </mergeCells>
  <dataValidations count="1">
    <dataValidation showDropDown="1" showInputMessage="1" showErrorMessage="1" sqref="F13:F28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TABLO1!$A$2:$A$7</xm:f>
          </x14:formula1>
          <xm:sqref>C13:C28</xm:sqref>
        </x14:dataValidation>
        <x14:dataValidation type="list" allowBlank="1" showInputMessage="1" showErrorMessage="1">
          <x14:formula1>
            <xm:f>Sayfa1!$A$1:$A$32</xm:f>
          </x14:formula1>
          <xm:sqref>D13:D28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A22" sqref="A22"/>
    </sheetView>
  </sheetViews>
  <sheetFormatPr defaultRowHeight="15" x14ac:dyDescent="0.25"/>
  <cols>
    <col min="1" max="1" width="70.28515625" bestFit="1" customWidth="1"/>
  </cols>
  <sheetData>
    <row r="1" spans="1:2" x14ac:dyDescent="0.25">
      <c r="A1" t="s">
        <v>32</v>
      </c>
      <c r="B1">
        <v>1000</v>
      </c>
    </row>
    <row r="2" spans="1:2" x14ac:dyDescent="0.25">
      <c r="A2" t="s">
        <v>34</v>
      </c>
      <c r="B2">
        <v>1500</v>
      </c>
    </row>
    <row r="3" spans="1:2" x14ac:dyDescent="0.25">
      <c r="A3" t="s">
        <v>35</v>
      </c>
      <c r="B3">
        <v>1500</v>
      </c>
    </row>
    <row r="4" spans="1:2" x14ac:dyDescent="0.25">
      <c r="A4" t="s">
        <v>36</v>
      </c>
      <c r="B4">
        <v>1500</v>
      </c>
    </row>
    <row r="5" spans="1:2" x14ac:dyDescent="0.25">
      <c r="A5" t="s">
        <v>37</v>
      </c>
      <c r="B5">
        <v>1000</v>
      </c>
    </row>
    <row r="6" spans="1:2" x14ac:dyDescent="0.25">
      <c r="A6" t="s">
        <v>38</v>
      </c>
      <c r="B6">
        <v>1000</v>
      </c>
    </row>
    <row r="7" spans="1:2" x14ac:dyDescent="0.25">
      <c r="A7" t="s">
        <v>39</v>
      </c>
      <c r="B7">
        <v>1000</v>
      </c>
    </row>
    <row r="8" spans="1:2" x14ac:dyDescent="0.25">
      <c r="A8" t="s">
        <v>40</v>
      </c>
      <c r="B8">
        <v>1000</v>
      </c>
    </row>
    <row r="9" spans="1:2" x14ac:dyDescent="0.25">
      <c r="A9" t="s">
        <v>42</v>
      </c>
      <c r="B9">
        <v>1500</v>
      </c>
    </row>
    <row r="10" spans="1:2" x14ac:dyDescent="0.25">
      <c r="A10" t="s">
        <v>43</v>
      </c>
      <c r="B10">
        <v>1000</v>
      </c>
    </row>
    <row r="11" spans="1:2" x14ac:dyDescent="0.25">
      <c r="A11" t="s">
        <v>44</v>
      </c>
      <c r="B11">
        <v>500</v>
      </c>
    </row>
    <row r="12" spans="1:2" x14ac:dyDescent="0.25">
      <c r="A12" t="s">
        <v>45</v>
      </c>
      <c r="B12">
        <v>500</v>
      </c>
    </row>
    <row r="13" spans="1:2" x14ac:dyDescent="0.25">
      <c r="A13" t="s">
        <v>84</v>
      </c>
      <c r="B13">
        <v>750</v>
      </c>
    </row>
    <row r="14" spans="1:2" x14ac:dyDescent="0.25">
      <c r="A14" t="s">
        <v>85</v>
      </c>
      <c r="B14">
        <v>575</v>
      </c>
    </row>
    <row r="15" spans="1:2" x14ac:dyDescent="0.25">
      <c r="A15" t="s">
        <v>86</v>
      </c>
      <c r="B15">
        <v>350</v>
      </c>
    </row>
    <row r="16" spans="1:2" x14ac:dyDescent="0.25">
      <c r="A16" t="s">
        <v>53</v>
      </c>
      <c r="B16">
        <v>115</v>
      </c>
    </row>
    <row r="17" spans="1:2" x14ac:dyDescent="0.25">
      <c r="A17" t="s">
        <v>54</v>
      </c>
      <c r="B17">
        <v>75</v>
      </c>
    </row>
    <row r="18" spans="1:2" x14ac:dyDescent="0.25">
      <c r="A18" t="s">
        <v>55</v>
      </c>
      <c r="B18">
        <v>40</v>
      </c>
    </row>
    <row r="19" spans="1:2" x14ac:dyDescent="0.25">
      <c r="A19" t="s">
        <v>56</v>
      </c>
      <c r="B19">
        <v>250</v>
      </c>
    </row>
    <row r="20" spans="1:2" x14ac:dyDescent="0.25">
      <c r="A20" t="s">
        <v>57</v>
      </c>
      <c r="B20">
        <v>250</v>
      </c>
    </row>
    <row r="21" spans="1:2" x14ac:dyDescent="0.25">
      <c r="A21" t="s">
        <v>59</v>
      </c>
      <c r="B21">
        <v>75</v>
      </c>
    </row>
    <row r="22" spans="1:2" x14ac:dyDescent="0.25">
      <c r="A22" t="s">
        <v>87</v>
      </c>
      <c r="B22">
        <v>75</v>
      </c>
    </row>
    <row r="23" spans="1:2" x14ac:dyDescent="0.25">
      <c r="A23" t="s">
        <v>62</v>
      </c>
      <c r="B23">
        <v>1000</v>
      </c>
    </row>
    <row r="24" spans="1:2" x14ac:dyDescent="0.25">
      <c r="A24" t="s">
        <v>63</v>
      </c>
      <c r="B24">
        <v>750</v>
      </c>
    </row>
    <row r="25" spans="1:2" x14ac:dyDescent="0.25">
      <c r="A25" t="s">
        <v>64</v>
      </c>
      <c r="B25">
        <v>500</v>
      </c>
    </row>
    <row r="26" spans="1:2" x14ac:dyDescent="0.25">
      <c r="A26" t="s">
        <v>65</v>
      </c>
      <c r="B26">
        <v>300</v>
      </c>
    </row>
    <row r="27" spans="1:2" x14ac:dyDescent="0.25">
      <c r="A27" t="s">
        <v>66</v>
      </c>
      <c r="B27">
        <v>750</v>
      </c>
    </row>
    <row r="28" spans="1:2" x14ac:dyDescent="0.25">
      <c r="A28" t="s">
        <v>67</v>
      </c>
      <c r="B28">
        <v>500</v>
      </c>
    </row>
    <row r="29" spans="1:2" x14ac:dyDescent="0.25">
      <c r="A29" t="s">
        <v>68</v>
      </c>
      <c r="B29">
        <v>1000</v>
      </c>
    </row>
    <row r="30" spans="1:2" x14ac:dyDescent="0.25">
      <c r="A30" t="s">
        <v>69</v>
      </c>
      <c r="B30">
        <v>1000</v>
      </c>
    </row>
    <row r="31" spans="1:2" x14ac:dyDescent="0.25">
      <c r="A31" t="s">
        <v>70</v>
      </c>
      <c r="B31">
        <v>750</v>
      </c>
    </row>
    <row r="32" spans="1:2" x14ac:dyDescent="0.25">
      <c r="A32" t="s">
        <v>72</v>
      </c>
      <c r="B32">
        <v>1000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18" sqref="A18"/>
    </sheetView>
  </sheetViews>
  <sheetFormatPr defaultRowHeight="15" x14ac:dyDescent="0.25"/>
  <cols>
    <col min="1" max="1" width="78.85546875" customWidth="1"/>
  </cols>
  <sheetData>
    <row r="1" spans="1:3" ht="31.5" customHeight="1" thickBot="1" x14ac:dyDescent="0.3">
      <c r="A1" s="69" t="s">
        <v>31</v>
      </c>
      <c r="B1" s="70"/>
      <c r="C1" s="71"/>
    </row>
    <row r="2" spans="1:3" ht="18.75" customHeight="1" thickBot="1" x14ac:dyDescent="0.3">
      <c r="A2" s="19" t="s">
        <v>32</v>
      </c>
      <c r="B2" s="20">
        <v>1000</v>
      </c>
      <c r="C2" s="20" t="s">
        <v>33</v>
      </c>
    </row>
    <row r="3" spans="1:3" ht="18.75" customHeight="1" thickBot="1" x14ac:dyDescent="0.3">
      <c r="A3" s="19" t="s">
        <v>34</v>
      </c>
      <c r="B3" s="20">
        <v>1500</v>
      </c>
      <c r="C3" s="20" t="s">
        <v>33</v>
      </c>
    </row>
    <row r="4" spans="1:3" ht="18.75" customHeight="1" thickBot="1" x14ac:dyDescent="0.3">
      <c r="A4" s="19" t="s">
        <v>35</v>
      </c>
      <c r="B4" s="20">
        <v>1500</v>
      </c>
      <c r="C4" s="20" t="s">
        <v>33</v>
      </c>
    </row>
    <row r="5" spans="1:3" ht="18.75" customHeight="1" thickBot="1" x14ac:dyDescent="0.3">
      <c r="A5" s="19" t="s">
        <v>36</v>
      </c>
      <c r="B5" s="20">
        <v>1500</v>
      </c>
      <c r="C5" s="20" t="s">
        <v>33</v>
      </c>
    </row>
    <row r="6" spans="1:3" ht="18.75" customHeight="1" thickBot="1" x14ac:dyDescent="0.3">
      <c r="A6" s="19" t="s">
        <v>37</v>
      </c>
      <c r="B6" s="20">
        <v>1000</v>
      </c>
      <c r="C6" s="20" t="s">
        <v>33</v>
      </c>
    </row>
    <row r="7" spans="1:3" ht="18.75" customHeight="1" thickBot="1" x14ac:dyDescent="0.3">
      <c r="A7" s="19" t="s">
        <v>38</v>
      </c>
      <c r="B7" s="20">
        <v>1000</v>
      </c>
      <c r="C7" s="20" t="s">
        <v>33</v>
      </c>
    </row>
    <row r="8" spans="1:3" ht="18.75" customHeight="1" thickBot="1" x14ac:dyDescent="0.3">
      <c r="A8" s="19" t="s">
        <v>39</v>
      </c>
      <c r="B8" s="20">
        <v>1000</v>
      </c>
      <c r="C8" s="20" t="s">
        <v>33</v>
      </c>
    </row>
    <row r="9" spans="1:3" ht="18.75" customHeight="1" thickBot="1" x14ac:dyDescent="0.3">
      <c r="A9" s="19" t="s">
        <v>40</v>
      </c>
      <c r="B9" s="20">
        <v>1000</v>
      </c>
      <c r="C9" s="20" t="s">
        <v>33</v>
      </c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B2" sqref="B2"/>
    </sheetView>
  </sheetViews>
  <sheetFormatPr defaultRowHeight="15" x14ac:dyDescent="0.25"/>
  <cols>
    <col min="1" max="1" width="67.140625" customWidth="1"/>
  </cols>
  <sheetData>
    <row r="1" spans="1:3" ht="16.5" thickBot="1" x14ac:dyDescent="0.3">
      <c r="A1" s="74" t="s">
        <v>41</v>
      </c>
      <c r="B1" s="75"/>
      <c r="C1" s="76"/>
    </row>
    <row r="2" spans="1:3" ht="28.5" customHeight="1" thickBot="1" x14ac:dyDescent="0.3">
      <c r="A2" s="19" t="s">
        <v>42</v>
      </c>
      <c r="B2" s="20">
        <v>1500</v>
      </c>
      <c r="C2" s="20" t="s">
        <v>33</v>
      </c>
    </row>
    <row r="3" spans="1:3" ht="28.5" customHeight="1" thickBot="1" x14ac:dyDescent="0.3">
      <c r="A3" s="19" t="s">
        <v>43</v>
      </c>
      <c r="B3" s="20">
        <v>1000</v>
      </c>
      <c r="C3" s="20" t="s">
        <v>33</v>
      </c>
    </row>
    <row r="4" spans="1:3" ht="28.5" customHeight="1" thickBot="1" x14ac:dyDescent="0.3">
      <c r="A4" s="19" t="s">
        <v>44</v>
      </c>
      <c r="B4" s="20">
        <v>500</v>
      </c>
      <c r="C4" s="20" t="s">
        <v>33</v>
      </c>
    </row>
    <row r="5" spans="1:3" ht="28.5" customHeight="1" thickBot="1" x14ac:dyDescent="0.3">
      <c r="A5" s="19" t="s">
        <v>45</v>
      </c>
      <c r="B5" s="20">
        <v>500</v>
      </c>
      <c r="C5" s="20" t="s">
        <v>46</v>
      </c>
    </row>
    <row r="6" spans="1:3" ht="28.5" customHeight="1" x14ac:dyDescent="0.25">
      <c r="A6" s="21" t="s">
        <v>47</v>
      </c>
      <c r="B6" s="72">
        <v>750</v>
      </c>
      <c r="C6" s="72" t="s">
        <v>46</v>
      </c>
    </row>
    <row r="7" spans="1:3" ht="28.5" customHeight="1" thickBot="1" x14ac:dyDescent="0.3">
      <c r="A7" s="19" t="s">
        <v>48</v>
      </c>
      <c r="B7" s="73"/>
      <c r="C7" s="73"/>
    </row>
    <row r="8" spans="1:3" ht="28.5" customHeight="1" x14ac:dyDescent="0.25">
      <c r="A8" s="21" t="s">
        <v>49</v>
      </c>
      <c r="B8" s="72">
        <v>575</v>
      </c>
      <c r="C8" s="72" t="s">
        <v>46</v>
      </c>
    </row>
    <row r="9" spans="1:3" ht="28.5" customHeight="1" thickBot="1" x14ac:dyDescent="0.3">
      <c r="A9" s="19" t="s">
        <v>50</v>
      </c>
      <c r="B9" s="73"/>
      <c r="C9" s="73"/>
    </row>
    <row r="10" spans="1:3" ht="28.5" customHeight="1" x14ac:dyDescent="0.25">
      <c r="A10" s="21" t="s">
        <v>51</v>
      </c>
      <c r="B10" s="72">
        <v>350</v>
      </c>
      <c r="C10" s="72" t="s">
        <v>46</v>
      </c>
    </row>
    <row r="11" spans="1:3" ht="28.5" customHeight="1" thickBot="1" x14ac:dyDescent="0.3">
      <c r="A11" s="19" t="s">
        <v>52</v>
      </c>
      <c r="B11" s="73"/>
      <c r="C11" s="73"/>
    </row>
    <row r="12" spans="1:3" ht="28.5" customHeight="1" thickBot="1" x14ac:dyDescent="0.3">
      <c r="A12" s="19" t="s">
        <v>53</v>
      </c>
      <c r="B12" s="20">
        <v>115</v>
      </c>
      <c r="C12" s="20" t="s">
        <v>46</v>
      </c>
    </row>
    <row r="13" spans="1:3" ht="28.5" customHeight="1" thickBot="1" x14ac:dyDescent="0.3">
      <c r="A13" s="19" t="s">
        <v>54</v>
      </c>
      <c r="B13" s="20">
        <v>75</v>
      </c>
      <c r="C13" s="20" t="s">
        <v>46</v>
      </c>
    </row>
    <row r="14" spans="1:3" ht="28.5" customHeight="1" thickBot="1" x14ac:dyDescent="0.3">
      <c r="A14" s="19" t="s">
        <v>55</v>
      </c>
      <c r="B14" s="20">
        <v>40</v>
      </c>
      <c r="C14" s="20" t="s">
        <v>46</v>
      </c>
    </row>
    <row r="15" spans="1:3" ht="28.5" customHeight="1" thickBot="1" x14ac:dyDescent="0.3">
      <c r="A15" s="19" t="s">
        <v>56</v>
      </c>
      <c r="B15" s="20">
        <v>250</v>
      </c>
      <c r="C15" s="20" t="s">
        <v>46</v>
      </c>
    </row>
    <row r="16" spans="1:3" ht="28.5" customHeight="1" thickBot="1" x14ac:dyDescent="0.3">
      <c r="A16" s="19" t="s">
        <v>57</v>
      </c>
      <c r="B16" s="20">
        <v>250</v>
      </c>
      <c r="C16" s="20" t="s">
        <v>58</v>
      </c>
    </row>
    <row r="17" spans="1:3" ht="28.5" customHeight="1" thickBot="1" x14ac:dyDescent="0.3">
      <c r="A17" s="19" t="s">
        <v>59</v>
      </c>
      <c r="B17" s="20">
        <v>75</v>
      </c>
      <c r="C17" s="20" t="s">
        <v>33</v>
      </c>
    </row>
    <row r="18" spans="1:3" ht="28.5" customHeight="1" x14ac:dyDescent="0.25">
      <c r="A18" s="21" t="s">
        <v>60</v>
      </c>
      <c r="B18" s="72">
        <v>75</v>
      </c>
      <c r="C18" s="72" t="s">
        <v>33</v>
      </c>
    </row>
    <row r="19" spans="1:3" ht="28.5" customHeight="1" thickBot="1" x14ac:dyDescent="0.3">
      <c r="A19" s="22" t="s">
        <v>61</v>
      </c>
      <c r="B19" s="73"/>
      <c r="C19" s="73"/>
    </row>
    <row r="20" spans="1:3" ht="28.5" customHeight="1" thickBot="1" x14ac:dyDescent="0.3">
      <c r="A20" s="23"/>
    </row>
    <row r="21" spans="1:3" ht="28.5" customHeight="1" thickBot="1" x14ac:dyDescent="0.3">
      <c r="A21" s="24" t="s">
        <v>62</v>
      </c>
      <c r="B21" s="25">
        <v>1000</v>
      </c>
      <c r="C21" s="25" t="s">
        <v>33</v>
      </c>
    </row>
    <row r="22" spans="1:3" ht="28.5" customHeight="1" thickBot="1" x14ac:dyDescent="0.3">
      <c r="A22" s="19" t="s">
        <v>63</v>
      </c>
      <c r="B22" s="20">
        <v>750</v>
      </c>
      <c r="C22" s="20" t="s">
        <v>33</v>
      </c>
    </row>
    <row r="23" spans="1:3" ht="28.5" customHeight="1" thickBot="1" x14ac:dyDescent="0.3">
      <c r="A23" s="19" t="s">
        <v>64</v>
      </c>
      <c r="B23" s="20">
        <v>500</v>
      </c>
      <c r="C23" s="20" t="s">
        <v>33</v>
      </c>
    </row>
    <row r="24" spans="1:3" ht="28.5" customHeight="1" thickBot="1" x14ac:dyDescent="0.3">
      <c r="A24" s="19" t="s">
        <v>65</v>
      </c>
      <c r="B24" s="20">
        <v>300</v>
      </c>
      <c r="C24" s="20" t="s">
        <v>33</v>
      </c>
    </row>
    <row r="25" spans="1:3" ht="28.5" customHeight="1" thickBot="1" x14ac:dyDescent="0.3">
      <c r="A25" s="19" t="s">
        <v>66</v>
      </c>
      <c r="B25" s="20">
        <v>750</v>
      </c>
      <c r="C25" s="20" t="s">
        <v>33</v>
      </c>
    </row>
    <row r="26" spans="1:3" ht="28.5" customHeight="1" thickBot="1" x14ac:dyDescent="0.3">
      <c r="A26" s="19" t="s">
        <v>67</v>
      </c>
      <c r="B26" s="20">
        <v>500</v>
      </c>
      <c r="C26" s="20" t="s">
        <v>33</v>
      </c>
    </row>
    <row r="27" spans="1:3" ht="28.5" customHeight="1" thickBot="1" x14ac:dyDescent="0.3">
      <c r="A27" s="19" t="s">
        <v>68</v>
      </c>
      <c r="B27" s="20">
        <v>1000</v>
      </c>
      <c r="C27" s="20" t="s">
        <v>33</v>
      </c>
    </row>
    <row r="28" spans="1:3" ht="28.5" customHeight="1" thickBot="1" x14ac:dyDescent="0.3">
      <c r="A28" s="19" t="s">
        <v>69</v>
      </c>
      <c r="B28" s="20">
        <v>1000</v>
      </c>
      <c r="C28" s="20" t="s">
        <v>33</v>
      </c>
    </row>
    <row r="29" spans="1:3" ht="28.5" customHeight="1" thickBot="1" x14ac:dyDescent="0.3">
      <c r="A29" s="19" t="s">
        <v>70</v>
      </c>
      <c r="B29" s="20">
        <v>750</v>
      </c>
      <c r="C29" s="20" t="s">
        <v>33</v>
      </c>
    </row>
  </sheetData>
  <mergeCells count="9">
    <mergeCell ref="B18:B19"/>
    <mergeCell ref="C18:C19"/>
    <mergeCell ref="A1:C1"/>
    <mergeCell ref="B6:B7"/>
    <mergeCell ref="C6:C7"/>
    <mergeCell ref="B8:B9"/>
    <mergeCell ref="C8:C9"/>
    <mergeCell ref="B10:B11"/>
    <mergeCell ref="C10:C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2" sqref="C22"/>
    </sheetView>
  </sheetViews>
  <sheetFormatPr defaultRowHeight="15" x14ac:dyDescent="0.25"/>
  <cols>
    <col min="1" max="1" width="26.28515625" customWidth="1"/>
    <col min="2" max="2" width="18.5703125" customWidth="1"/>
    <col min="3" max="3" width="37.140625" customWidth="1"/>
  </cols>
  <sheetData>
    <row r="1" spans="1:3" ht="31.5" customHeight="1" thickBot="1" x14ac:dyDescent="0.3">
      <c r="A1" s="77" t="s">
        <v>71</v>
      </c>
      <c r="B1" s="78"/>
      <c r="C1" s="79"/>
    </row>
    <row r="2" spans="1:3" ht="36" customHeight="1" thickBot="1" x14ac:dyDescent="0.3">
      <c r="A2" s="19" t="s">
        <v>72</v>
      </c>
      <c r="B2" s="20">
        <v>1000</v>
      </c>
      <c r="C2" s="20" t="s">
        <v>73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2" sqref="B2"/>
    </sheetView>
  </sheetViews>
  <sheetFormatPr defaultRowHeight="15" x14ac:dyDescent="0.25"/>
  <cols>
    <col min="1" max="1" width="15.28515625" customWidth="1"/>
    <col min="2" max="2" width="25.140625" bestFit="1" customWidth="1"/>
    <col min="3" max="3" width="9.28515625" bestFit="1" customWidth="1"/>
    <col min="4" max="4" width="30" bestFit="1" customWidth="1"/>
    <col min="5" max="5" width="40.42578125" bestFit="1" customWidth="1"/>
    <col min="6" max="6" width="27.57031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5</v>
      </c>
    </row>
    <row r="2" spans="1:6" x14ac:dyDescent="0.25">
      <c r="A2" s="1" t="s">
        <v>18</v>
      </c>
      <c r="B2" s="1">
        <v>0</v>
      </c>
      <c r="C2" s="1"/>
      <c r="D2" s="1"/>
      <c r="E2" s="1"/>
      <c r="F2" s="1"/>
    </row>
    <row r="3" spans="1:6" x14ac:dyDescent="0.25">
      <c r="A3" s="1" t="s">
        <v>17</v>
      </c>
      <c r="B3" s="2">
        <v>3.5</v>
      </c>
      <c r="C3" s="3">
        <v>10000</v>
      </c>
      <c r="D3" s="1">
        <f>B3*C3</f>
        <v>35000</v>
      </c>
      <c r="E3" s="2">
        <f>F$8/D$8</f>
        <v>0.74626865671641796</v>
      </c>
      <c r="F3" s="2">
        <f>D3*E3</f>
        <v>26119.40298507463</v>
      </c>
    </row>
    <row r="4" spans="1:6" x14ac:dyDescent="0.25">
      <c r="A4" s="1" t="s">
        <v>16</v>
      </c>
      <c r="B4" s="2">
        <v>3</v>
      </c>
      <c r="C4" s="3">
        <v>10000</v>
      </c>
      <c r="D4" s="1">
        <f t="shared" ref="D4:D7" si="0">B4*C4</f>
        <v>30000</v>
      </c>
      <c r="E4" s="2">
        <f t="shared" ref="E4:E7" si="1">F$8/D$8</f>
        <v>0.74626865671641796</v>
      </c>
      <c r="F4" s="2">
        <f t="shared" ref="F4:F7" si="2">D4*E4</f>
        <v>22388.059701492537</v>
      </c>
    </row>
    <row r="5" spans="1:6" x14ac:dyDescent="0.25">
      <c r="A5" s="1" t="s">
        <v>15</v>
      </c>
      <c r="B5" s="2">
        <v>2.5</v>
      </c>
      <c r="C5" s="3">
        <v>10000</v>
      </c>
      <c r="D5" s="1">
        <f t="shared" si="0"/>
        <v>25000</v>
      </c>
      <c r="E5" s="2">
        <f t="shared" si="1"/>
        <v>0.74626865671641796</v>
      </c>
      <c r="F5" s="2">
        <f t="shared" si="2"/>
        <v>18656.716417910447</v>
      </c>
    </row>
    <row r="6" spans="1:6" x14ac:dyDescent="0.25">
      <c r="A6" s="1" t="s">
        <v>13</v>
      </c>
      <c r="B6" s="2">
        <v>2.2000000000000002</v>
      </c>
      <c r="C6" s="3">
        <v>10000</v>
      </c>
      <c r="D6" s="1">
        <f t="shared" si="0"/>
        <v>22000</v>
      </c>
      <c r="E6" s="2">
        <f t="shared" si="1"/>
        <v>0.74626865671641796</v>
      </c>
      <c r="F6" s="2">
        <f t="shared" si="2"/>
        <v>16417.910447761195</v>
      </c>
    </row>
    <row r="7" spans="1:6" x14ac:dyDescent="0.25">
      <c r="A7" s="1" t="s">
        <v>14</v>
      </c>
      <c r="B7" s="2">
        <v>2.2000000000000002</v>
      </c>
      <c r="C7" s="3">
        <v>10000</v>
      </c>
      <c r="D7" s="1">
        <f t="shared" si="0"/>
        <v>22000</v>
      </c>
      <c r="E7" s="2">
        <f t="shared" si="1"/>
        <v>0.74626865671641796</v>
      </c>
      <c r="F7" s="2">
        <f t="shared" si="2"/>
        <v>16417.910447761195</v>
      </c>
    </row>
    <row r="8" spans="1:6" x14ac:dyDescent="0.25">
      <c r="A8" s="1" t="s">
        <v>4</v>
      </c>
      <c r="B8" s="1"/>
      <c r="C8" s="1"/>
      <c r="D8" s="1">
        <f>SUM(D3:D7)</f>
        <v>134000</v>
      </c>
      <c r="E8" s="2"/>
      <c r="F8" s="2">
        <v>100000</v>
      </c>
    </row>
    <row r="9" spans="1:6" x14ac:dyDescent="0.25">
      <c r="A9" s="1"/>
      <c r="B9" s="1"/>
      <c r="C9" s="1"/>
      <c r="D9" s="1"/>
      <c r="E9" s="1"/>
      <c r="F9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36" sqref="D36"/>
    </sheetView>
  </sheetViews>
  <sheetFormatPr defaultRowHeight="15" x14ac:dyDescent="0.25"/>
  <cols>
    <col min="1" max="1" width="18.140625" bestFit="1" customWidth="1"/>
    <col min="2" max="2" width="25.140625" bestFit="1" customWidth="1"/>
    <col min="3" max="3" width="19.28515625" bestFit="1" customWidth="1"/>
    <col min="4" max="4" width="30" bestFit="1" customWidth="1"/>
    <col min="5" max="5" width="16.42578125" customWidth="1"/>
    <col min="6" max="6" width="23.42578125" bestFit="1" customWidth="1"/>
  </cols>
  <sheetData>
    <row r="1" spans="1:6" ht="34.5" customHeight="1" x14ac:dyDescent="0.25">
      <c r="A1" s="1" t="s">
        <v>0</v>
      </c>
      <c r="B1" s="1" t="s">
        <v>1</v>
      </c>
      <c r="C1" s="1" t="s">
        <v>6</v>
      </c>
      <c r="D1" s="1" t="s">
        <v>3</v>
      </c>
      <c r="E1" s="6" t="s">
        <v>9</v>
      </c>
      <c r="F1" s="6" t="s">
        <v>8</v>
      </c>
    </row>
    <row r="2" spans="1:6" x14ac:dyDescent="0.25">
      <c r="A2" s="1" t="s">
        <v>17</v>
      </c>
      <c r="B2" s="2">
        <v>3.5</v>
      </c>
      <c r="C2" s="1">
        <v>0.25</v>
      </c>
      <c r="D2" s="1">
        <f>B2*C2</f>
        <v>0.875</v>
      </c>
      <c r="E2" s="7">
        <f>F$7/D$7</f>
        <v>35714.285714285717</v>
      </c>
      <c r="F2" s="7">
        <f>D2*E2</f>
        <v>31250.000000000004</v>
      </c>
    </row>
    <row r="3" spans="1:6" x14ac:dyDescent="0.25">
      <c r="A3" s="1" t="s">
        <v>16</v>
      </c>
      <c r="B3" s="2">
        <v>3</v>
      </c>
      <c r="C3" s="1">
        <v>0.25</v>
      </c>
      <c r="D3" s="1">
        <f t="shared" ref="D3:D5" si="0">B3*C3</f>
        <v>0.75</v>
      </c>
      <c r="E3" s="7">
        <f>F$7/D$7</f>
        <v>35714.285714285717</v>
      </c>
      <c r="F3" s="7">
        <f t="shared" ref="F3:F5" si="1">D3*E3</f>
        <v>26785.71428571429</v>
      </c>
    </row>
    <row r="4" spans="1:6" x14ac:dyDescent="0.25">
      <c r="A4" s="1" t="s">
        <v>15</v>
      </c>
      <c r="B4" s="2">
        <v>2.5</v>
      </c>
      <c r="C4" s="1">
        <v>0.25</v>
      </c>
      <c r="D4" s="1">
        <f t="shared" si="0"/>
        <v>0.625</v>
      </c>
      <c r="E4" s="7">
        <f>F$7/D$7</f>
        <v>35714.285714285717</v>
      </c>
      <c r="F4" s="7">
        <f t="shared" si="1"/>
        <v>22321.428571428572</v>
      </c>
    </row>
    <row r="5" spans="1:6" x14ac:dyDescent="0.25">
      <c r="A5" s="1" t="s">
        <v>13</v>
      </c>
      <c r="B5" s="2">
        <v>2.2000000000000002</v>
      </c>
      <c r="C5" s="1">
        <v>0.25</v>
      </c>
      <c r="D5" s="1">
        <f t="shared" si="0"/>
        <v>0.55000000000000004</v>
      </c>
      <c r="E5" s="7">
        <f>F$7/D$7</f>
        <v>35714.285714285717</v>
      </c>
      <c r="F5" s="7">
        <f t="shared" si="1"/>
        <v>19642.857142857145</v>
      </c>
    </row>
    <row r="6" spans="1:6" x14ac:dyDescent="0.25">
      <c r="A6" s="1" t="s">
        <v>14</v>
      </c>
      <c r="B6" s="2">
        <v>2.2000000000000002</v>
      </c>
      <c r="C6" s="1"/>
      <c r="D6" s="1"/>
      <c r="E6" s="7"/>
      <c r="F6" s="7"/>
    </row>
    <row r="7" spans="1:6" x14ac:dyDescent="0.25">
      <c r="D7">
        <f>SUM(D2:D5)</f>
        <v>2.8</v>
      </c>
      <c r="E7" s="4"/>
      <c r="F7" s="5">
        <v>100000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m D V V O j Z f t i k A A A A 9 w A A A B I A H A B D b 2 5 m a W c v U G F j a 2 F n Z S 5 4 b W w g o h g A K K A U A A A A A A A A A A A A A A A A A A A A A A A A A A A A h Y 8 x D o I w G I W v Q r r T l h o T Q 3 7 K 4 C q J U W N c m 1 K h E Y p p i + V u D h 7 J K 4 h R 1 M 3 x f e 8 b 3 r t f b 5 A P b R N d l H W 6 M x l K M E W R M r I r t a k y 1 P t j v E A 5 h 7 W Q J 1 G p a J S N S w d X Z q j 2 / p w S E k L A Y Y Y 7 W x F G a U I O x W o r a 9 U K 9 J H 1 f z n W x n l h p E I c 9 q 8 x n O G E z n H C G M M U y E S h 0 O Z r s H H w s / 2 B s O w b 3 1 v F v Y 1 3 G y B T B P I + w R 9 Q S w M E F A A C A A g A y m D V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p g 1 V Q o i k e 4 D g A A A B E A A A A T A B w A R m 9 y b X V s Y X M v U 2 V j d G l v b j E u b S C i G A A o o B Q A A A A A A A A A A A A A A A A A A A A A A A A A A A A r T k 0 u y c z P U w i G 0 I b W A F B L A Q I t A B Q A A g A I A M p g 1 V T o 2 X 7 Y p A A A A P c A A A A S A A A A A A A A A A A A A A A A A A A A A A B D b 2 5 m a W c v U G F j a 2 F n Z S 5 4 b W x Q S w E C L Q A U A A I A C A D K Y N V U D 8 r p q 6 Q A A A D p A A A A E w A A A A A A A A A A A A A A A A D w A A A A W 0 N v b n R l b n R f V H l w Z X N d L n h t b F B L A Q I t A B Q A A g A I A M p g 1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D + o J p P O R p T Y 5 T R + M x 6 8 / i A A A A A A I A A A A A A B B m A A A A A Q A A I A A A A O R I a / F 8 O O V F j J 8 A h 9 7 e l e q a b X / d F w q p 5 D Y n p J 9 f l Q 2 b A A A A A A 6 A A A A A A g A A I A A A A C f m c O y 8 c z u P X / e S B 2 S W a p s h l 3 h a a i i c 0 p b n + E Z O C S w r U A A A A H L 4 z v y L l q N i k j 1 u R / g U 6 D F L 7 c o 1 v V E M 1 k N T b A 8 0 q 3 b 2 w 7 M v B U p + V E 1 R g 5 L J m p 4 q a i L e F K 1 W t Y H D 3 g K s M C / E q E Z S G 3 e d a a 2 7 u v B I 8 p Y E p d r h Q A A A A E p n E m E o s / 7 2 3 3 1 9 + u n a n d B h p y Y S s r / Q e T L P B j K h q H 4 4 g q O v V K o E P 9 O F O 4 5 A Y 3 1 J j j 4 / 4 a Q m F p 1 l h J i l h 4 7 t k S Q = < / D a t a M a s h u p > 
</file>

<file path=customXml/itemProps1.xml><?xml version="1.0" encoding="utf-8"?>
<ds:datastoreItem xmlns:ds="http://schemas.openxmlformats.org/officeDocument/2006/customXml" ds:itemID="{3FF2163D-463E-4A9D-8207-B7EB6F9F014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3</vt:i4>
      </vt:variant>
    </vt:vector>
  </HeadingPairs>
  <TitlesOfParts>
    <vt:vector size="10" baseType="lpstr">
      <vt:lpstr>Puantaj Çizelgesi</vt:lpstr>
      <vt:lpstr>Sayfa1</vt:lpstr>
      <vt:lpstr>EĞİTİM-KURS Faaliyet Cet</vt:lpstr>
      <vt:lpstr>SINAV Faaliyet Cet.</vt:lpstr>
      <vt:lpstr>Danışmanlık Faaliyet Cet.</vt:lpstr>
      <vt:lpstr>TABLO1</vt:lpstr>
      <vt:lpstr>TABLO2</vt:lpstr>
      <vt:lpstr>Görev_Ünvanı_A</vt:lpstr>
      <vt:lpstr>unvan</vt:lpstr>
      <vt:lpstr>unvanlar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AYBU</cp:lastModifiedBy>
  <cp:lastPrinted>2026-06-29T11:11:32Z</cp:lastPrinted>
  <dcterms:created xsi:type="dcterms:W3CDTF">2022-06-21T08:05:38Z</dcterms:created>
  <dcterms:modified xsi:type="dcterms:W3CDTF">2026-06-29T11:11:59Z</dcterms:modified>
</cp:coreProperties>
</file>